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bldsg-my.sharepoint.com/personal/christian_sauder_cl02_ch/Documents/A_BL/11_BIVO_Reform Verkauf 2022+/A_Reform V22+/G_QV/B_DHF/"/>
    </mc:Choice>
  </mc:AlternateContent>
  <xr:revisionPtr revIDLastSave="0" documentId="11_1C172225853D3FF970060321338797404A2558B6" xr6:coauthVersionLast="4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K12" i="1" l="1"/>
  <c r="K20" i="1" l="1"/>
  <c r="I24" i="1"/>
  <c r="I23" i="1"/>
  <c r="I22" i="1"/>
  <c r="K24" i="1" s="1"/>
  <c r="K16" i="1" l="1"/>
  <c r="K27" i="1"/>
  <c r="K26" i="1" l="1"/>
  <c r="C28" i="1" s="1"/>
</calcChain>
</file>

<file path=xl/sharedStrings.xml><?xml version="1.0" encoding="utf-8"?>
<sst xmlns="http://schemas.openxmlformats.org/spreadsheetml/2006/main" count="37" uniqueCount="37">
  <si>
    <t>Der Herausgeber übernimmt keine Haftung für diese Tabelle.</t>
  </si>
  <si>
    <t>Sie können nur in die weissen Notenfelder schreiben!</t>
  </si>
  <si>
    <t>Qualifikationsbereiche</t>
  </si>
  <si>
    <t>Erfahrungsnoten</t>
  </si>
  <si>
    <t>Noten-
ausweis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</si>
  <si>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</si>
  <si>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</si>
  <si>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</si>
  <si>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</si>
  <si>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Erfahrungsnoten</t>
  </si>
  <si>
    <t xml:space="preserve"> Gesamtnote</t>
  </si>
  <si>
    <t xml:space="preserve"> a. Bildung in beruflicher Praxis: 25%</t>
  </si>
  <si>
    <t xml:space="preserve"> b. Unterricht in den Berufskenntnissen: 50%</t>
  </si>
  <si>
    <t xml:space="preserve"> c. Note für die überbetrieblichen Kurse: 25%</t>
  </si>
  <si>
    <t xml:space="preserve"> 1) Gestalten von Kundenbeziehungen (HKB A): 50%</t>
  </si>
  <si>
    <t xml:space="preserve"> 2) Bewirtschaften und Präsentieren von Produkten und Dienst-leistungen (HKB B): 25%</t>
  </si>
  <si>
    <t xml:space="preserve"> A. Praktische Arbeit (30% / Fallnote)</t>
  </si>
  <si>
    <t xml:space="preserve"> B. Berufskenntnisse (30%)</t>
  </si>
  <si>
    <t xml:space="preserve"> C. Allgemeinbildung (10%)</t>
  </si>
  <si>
    <t xml:space="preserve"> D. Erfahrungsnote (30%)</t>
  </si>
  <si>
    <t xml:space="preserve"> 3) Interagieren im Betrieb und und in der Branche (HKB D): 25%</t>
  </si>
  <si>
    <t>Prüfungsnoten</t>
  </si>
  <si>
    <t xml:space="preserve"> Praktische Arbeit</t>
  </si>
  <si>
    <t xml:space="preserve"> Prüfungsbefund</t>
  </si>
  <si>
    <t>Die Gesamtnote und die Note des QV-Bereichs Praktische Arbeit müssen je mindestens 4.0 betragen.</t>
  </si>
  <si>
    <t>ab QV 2025</t>
  </si>
  <si>
    <t>QV-Rechner Detailhandelsfachleute EFZ</t>
  </si>
  <si>
    <t xml:space="preserve"> 5. Semester</t>
  </si>
  <si>
    <t xml:space="preserve"> 6. Semester</t>
  </si>
  <si>
    <t xml:space="preserve"> 1) Erfahrungsnote: 33.3%</t>
  </si>
  <si>
    <t xml:space="preserve"> 2) Vertiefungsarbeit: 33.3%</t>
  </si>
  <si>
    <t xml:space="preserve"> 3) Schlussprüfung (mündlich): 33.3%</t>
  </si>
  <si>
    <t>Basis: BiVo DHF 18.05.2021</t>
  </si>
  <si>
    <t>1) Gestalten von Kundenbeziehungen (HKB A) und Erwerben, Einbringen und Weiterenwickeln von Produkte und Dienstleistungs-kenntnissen (HKB C): 50%</t>
  </si>
  <si>
    <t>2) Bewirtschaften und Präsentieren von Produkten und Dienst-leistungen (HKB B): 20%</t>
  </si>
  <si>
    <r>
      <t xml:space="preserve">3) Gestalten von Einkaufserlebnissen (HKB E) </t>
    </r>
    <r>
      <rPr>
        <sz val="10"/>
        <rFont val="Arial Black"/>
        <family val="2"/>
      </rPr>
      <t>oder</t>
    </r>
    <r>
      <rPr>
        <sz val="10"/>
        <rFont val="Arial"/>
        <family val="2"/>
      </rPr>
      <t xml:space="preserve"> Betreuen von Online-Shops (HKB F): 30%</t>
    </r>
  </si>
  <si>
    <t>Alle Branchen ausser Automobil After-Sales, Landi und Nahrungs- und Genussmittel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</si>
</sst>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4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64" fontId="0" fillId="0" borderId="0" xfId="0" applyNumberFormat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4" fillId="0" borderId="6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164" fontId="3" fillId="2" borderId="13" xfId="0" applyNumberFormat="1" applyFont="1" applyFill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164" fontId="3" fillId="2" borderId="9" xfId="0" applyNumberFormat="1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164" fontId="6" fillId="0" borderId="0" xfId="0" applyNumberFormat="1" applyFont="1" applyBorder="1" applyAlignment="1" applyProtection="1">
      <alignment horizontal="left" vertical="top"/>
    </xf>
    <xf numFmtId="0" fontId="6" fillId="0" borderId="0" xfId="0" applyFont="1"/>
    <xf numFmtId="0" fontId="8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center" textRotation="90"/>
    </xf>
    <xf numFmtId="0" fontId="4" fillId="0" borderId="8" xfId="0" applyFont="1" applyBorder="1" applyAlignment="1" applyProtection="1">
      <alignment horizontal="center" textRotation="90"/>
    </xf>
    <xf numFmtId="0" fontId="0" fillId="0" borderId="0" xfId="0" applyBorder="1" applyAlignment="1" applyProtection="1">
      <alignment horizontal="left" vertical="center"/>
    </xf>
    <xf numFmtId="164" fontId="3" fillId="5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textRotation="90"/>
    </xf>
    <xf numFmtId="164" fontId="7" fillId="0" borderId="10" xfId="0" applyNumberFormat="1" applyFont="1" applyBorder="1" applyAlignment="1" applyProtection="1">
      <alignment horizontal="center" textRotation="90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164" fontId="7" fillId="3" borderId="5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/>
    </xf>
    <xf numFmtId="164" fontId="8" fillId="0" borderId="0" xfId="0" applyNumberFormat="1" applyFont="1" applyFill="1" applyBorder="1" applyAlignment="1" applyProtection="1">
      <alignment vertical="center"/>
    </xf>
    <xf numFmtId="0" fontId="10" fillId="3" borderId="16" xfId="0" applyFont="1" applyFill="1" applyBorder="1" applyAlignment="1">
      <alignment vertical="center"/>
    </xf>
    <xf numFmtId="0" fontId="8" fillId="3" borderId="16" xfId="0" applyFont="1" applyFill="1" applyBorder="1" applyAlignment="1" applyProtection="1">
      <alignment vertical="center"/>
    </xf>
    <xf numFmtId="164" fontId="8" fillId="3" borderId="16" xfId="0" applyNumberFormat="1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top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top"/>
    </xf>
    <xf numFmtId="0" fontId="8" fillId="0" borderId="2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164" fontId="3" fillId="3" borderId="15" xfId="0" applyNumberFormat="1" applyFont="1" applyFill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164" fontId="3" fillId="2" borderId="9" xfId="0" applyNumberFormat="1" applyFont="1" applyFill="1" applyBorder="1" applyAlignment="1" applyProtection="1">
      <alignment horizontal="left" vertical="center"/>
    </xf>
    <xf numFmtId="164" fontId="3" fillId="3" borderId="15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left" vertical="center"/>
    </xf>
    <xf numFmtId="164" fontId="4" fillId="0" borderId="20" xfId="0" applyNumberFormat="1" applyFont="1" applyBorder="1" applyAlignment="1" applyProtection="1">
      <alignment horizontal="center" vertical="center"/>
      <protection locked="0"/>
    </xf>
    <xf numFmtId="164" fontId="7" fillId="3" borderId="9" xfId="0" applyNumberFormat="1" applyFont="1" applyFill="1" applyBorder="1" applyAlignment="1" applyProtection="1">
      <alignment horizontal="center" textRotation="90" wrapText="1"/>
    </xf>
    <xf numFmtId="0" fontId="7" fillId="0" borderId="12" xfId="0" applyFont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0" fontId="12" fillId="0" borderId="0" xfId="0" applyFont="1"/>
    <xf numFmtId="0" fontId="7" fillId="4" borderId="17" xfId="0" applyFont="1" applyFill="1" applyBorder="1" applyAlignment="1" applyProtection="1">
      <alignment horizontal="left" vertical="center"/>
    </xf>
    <xf numFmtId="164" fontId="7" fillId="6" borderId="15" xfId="0" applyNumberFormat="1" applyFont="1" applyFill="1" applyBorder="1" applyAlignment="1" applyProtection="1">
      <alignment horizontal="center" vertical="center"/>
    </xf>
    <xf numFmtId="0" fontId="1" fillId="0" borderId="0" xfId="0" applyFont="1"/>
    <xf numFmtId="164" fontId="7" fillId="6" borderId="17" xfId="0" applyNumberFormat="1" applyFont="1" applyFill="1" applyBorder="1" applyAlignment="1" applyProtection="1">
      <alignment horizontal="center" vertical="center"/>
    </xf>
    <xf numFmtId="164" fontId="7" fillId="6" borderId="18" xfId="0" applyNumberFormat="1" applyFont="1" applyFill="1" applyBorder="1" applyAlignment="1" applyProtection="1">
      <alignment horizontal="center" vertical="center"/>
    </xf>
    <xf numFmtId="164" fontId="7" fillId="6" borderId="19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 vertical="center"/>
    </xf>
    <xf numFmtId="164" fontId="8" fillId="6" borderId="15" xfId="0" applyNumberFormat="1" applyFont="1" applyFill="1" applyBorder="1" applyAlignment="1" applyProtection="1">
      <alignment horizontal="center" vertical="center"/>
    </xf>
    <xf numFmtId="164" fontId="3" fillId="7" borderId="15" xfId="0" applyNumberFormat="1" applyFont="1" applyFill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left" vertical="center" wrapText="1"/>
    </xf>
    <xf numFmtId="0" fontId="4" fillId="0" borderId="24" xfId="0" applyFont="1" applyBorder="1" applyAlignment="1" applyProtection="1">
      <alignment horizontal="center" textRotation="90"/>
    </xf>
    <xf numFmtId="0" fontId="7" fillId="0" borderId="21" xfId="0" applyFont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  <xf numFmtId="164" fontId="4" fillId="0" borderId="25" xfId="0" applyNumberFormat="1" applyFont="1" applyBorder="1" applyAlignment="1" applyProtection="1">
      <alignment horizontal="center" vertical="center"/>
      <protection locked="0"/>
    </xf>
    <xf numFmtId="164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4" fillId="0" borderId="26" xfId="0" applyNumberFormat="1" applyFont="1" applyBorder="1" applyAlignment="1" applyProtection="1">
      <alignment horizontal="center" vertical="center"/>
      <protection locked="0"/>
    </xf>
    <xf numFmtId="164" fontId="4" fillId="0" borderId="22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7" fillId="0" borderId="23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7" fillId="6" borderId="17" xfId="0" applyFont="1" applyFill="1" applyBorder="1" applyAlignment="1" applyProtection="1">
      <alignment horizontal="center" vertical="center"/>
    </xf>
    <xf numFmtId="0" fontId="7" fillId="6" borderId="18" xfId="0" applyFont="1" applyFill="1" applyBorder="1" applyAlignment="1" applyProtection="1">
      <alignment horizontal="center" vertical="center"/>
    </xf>
    <xf numFmtId="0" fontId="7" fillId="6" borderId="19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topLeftCell="B1" zoomScale="98" zoomScaleNormal="98" workbookViewId="0">
      <selection activeCell="J10" sqref="J10"/>
    </sheetView>
  </sheetViews>
  <sheetFormatPr baseColWidth="10" defaultColWidth="11.42578125" defaultRowHeight="15"/>
  <cols>
    <col min="1" max="1" width="3.42578125" customWidth="1"/>
    <col min="2" max="2" width="56.7109375" customWidth="1"/>
    <col min="3" max="10" width="6.5703125" customWidth="1"/>
    <col min="11" max="11" width="10.7109375" customWidth="1"/>
  </cols>
  <sheetData>
    <row r="1" spans="1:13" s="19" customFormat="1" ht="24.75">
      <c r="A1"/>
      <c r="B1" s="16" t="s">
        <v>26</v>
      </c>
      <c r="C1" s="17"/>
      <c r="D1" s="17"/>
      <c r="E1" s="17"/>
      <c r="F1" s="17"/>
      <c r="G1" s="17"/>
      <c r="H1" s="17"/>
      <c r="I1" s="16" t="s">
        <v>25</v>
      </c>
      <c r="J1" s="18"/>
      <c r="K1" s="18"/>
      <c r="L1" s="17"/>
    </row>
    <row r="2" spans="1:13" s="19" customFormat="1" ht="24.75">
      <c r="A2"/>
      <c r="B2" s="82" t="s">
        <v>36</v>
      </c>
      <c r="C2" s="17"/>
      <c r="D2" s="17"/>
      <c r="E2" s="17"/>
      <c r="F2" s="17"/>
      <c r="G2" s="17"/>
      <c r="H2" s="17"/>
      <c r="I2" s="16"/>
      <c r="J2" s="18"/>
      <c r="K2" s="18"/>
      <c r="L2" s="17"/>
    </row>
    <row r="3" spans="1:13">
      <c r="B3" s="28" t="s">
        <v>0</v>
      </c>
      <c r="C3" s="83"/>
      <c r="D3" s="84"/>
      <c r="E3" s="84"/>
      <c r="F3" s="84"/>
      <c r="G3" s="43"/>
      <c r="H3" s="43"/>
      <c r="I3" s="84"/>
      <c r="J3" s="85"/>
      <c r="K3" s="85"/>
      <c r="L3" s="30"/>
    </row>
    <row r="4" spans="1:13">
      <c r="B4" s="28"/>
      <c r="C4" s="29"/>
      <c r="D4" s="30"/>
      <c r="E4" s="30"/>
      <c r="F4" s="30"/>
      <c r="G4" s="43"/>
      <c r="H4" s="43"/>
      <c r="I4" s="30"/>
      <c r="J4" s="31"/>
      <c r="K4" s="31"/>
      <c r="L4" s="30"/>
    </row>
    <row r="5" spans="1:13" ht="18.75">
      <c r="B5" s="35" t="s">
        <v>1</v>
      </c>
      <c r="C5" s="36"/>
      <c r="D5" s="36"/>
      <c r="E5" s="36"/>
      <c r="F5" s="36"/>
      <c r="G5" s="36"/>
      <c r="H5" s="36"/>
      <c r="I5" s="36"/>
      <c r="J5" s="36"/>
      <c r="K5" s="37"/>
      <c r="L5" s="33"/>
      <c r="M5" s="34"/>
    </row>
    <row r="6" spans="1:13" ht="15.75" thickBot="1">
      <c r="B6" s="30"/>
      <c r="C6" s="30"/>
      <c r="D6" s="30"/>
      <c r="E6" s="30"/>
      <c r="F6" s="30"/>
      <c r="G6" s="43"/>
      <c r="H6" s="43"/>
      <c r="I6" s="2"/>
      <c r="J6" s="30"/>
      <c r="K6" s="1"/>
      <c r="L6" s="24"/>
    </row>
    <row r="7" spans="1:13" s="19" customFormat="1" ht="30">
      <c r="A7"/>
      <c r="B7" s="74" t="s">
        <v>2</v>
      </c>
      <c r="C7" s="86" t="s">
        <v>3</v>
      </c>
      <c r="D7" s="87"/>
      <c r="E7" s="87"/>
      <c r="F7" s="87"/>
      <c r="G7" s="44"/>
      <c r="H7" s="45"/>
      <c r="I7" s="20"/>
      <c r="J7" s="21"/>
      <c r="K7" s="32" t="s">
        <v>4</v>
      </c>
      <c r="L7" s="17"/>
    </row>
    <row r="8" spans="1:13" ht="97.5" customHeight="1" thickBot="1">
      <c r="B8" s="3"/>
      <c r="C8" s="75" t="s">
        <v>5</v>
      </c>
      <c r="D8" s="22" t="s">
        <v>6</v>
      </c>
      <c r="E8" s="22" t="s">
        <v>7</v>
      </c>
      <c r="F8" s="23" t="s">
        <v>8</v>
      </c>
      <c r="G8" s="23" t="s">
        <v>27</v>
      </c>
      <c r="H8" s="23" t="s">
        <v>28</v>
      </c>
      <c r="I8" s="26" t="s">
        <v>9</v>
      </c>
      <c r="J8" s="27" t="s">
        <v>21</v>
      </c>
      <c r="K8" s="61"/>
      <c r="L8" s="4"/>
    </row>
    <row r="9" spans="1:13" s="39" customFormat="1" ht="15.75" thickBot="1">
      <c r="B9" s="74" t="s">
        <v>16</v>
      </c>
      <c r="C9" s="77"/>
      <c r="D9" s="9"/>
      <c r="E9" s="9"/>
      <c r="F9" s="9"/>
      <c r="G9" s="48"/>
      <c r="H9" s="48"/>
      <c r="I9" s="6"/>
      <c r="J9" s="15"/>
      <c r="K9" s="15"/>
      <c r="L9" s="40"/>
    </row>
    <row r="10" spans="1:13" s="39" customFormat="1" ht="39" thickBot="1">
      <c r="B10" s="8" t="s">
        <v>33</v>
      </c>
      <c r="C10" s="12"/>
      <c r="D10" s="9"/>
      <c r="E10" s="9"/>
      <c r="F10" s="9"/>
      <c r="G10" s="48"/>
      <c r="H10" s="48"/>
      <c r="I10" s="10"/>
      <c r="J10" s="42"/>
      <c r="K10" s="15"/>
      <c r="L10" s="40"/>
    </row>
    <row r="11" spans="1:13" s="39" customFormat="1" ht="26.25" thickBot="1">
      <c r="B11" s="8" t="s">
        <v>34</v>
      </c>
      <c r="C11" s="12"/>
      <c r="D11" s="48"/>
      <c r="E11" s="48"/>
      <c r="F11" s="48"/>
      <c r="G11" s="48"/>
      <c r="H11" s="53"/>
      <c r="I11" s="49"/>
      <c r="J11" s="25"/>
      <c r="K11" s="53"/>
    </row>
    <row r="12" spans="1:13" s="56" customFormat="1" ht="28.5" thickBot="1">
      <c r="B12" s="47" t="s">
        <v>35</v>
      </c>
      <c r="C12" s="59"/>
      <c r="D12" s="54"/>
      <c r="E12" s="54"/>
      <c r="F12" s="54"/>
      <c r="G12" s="54"/>
      <c r="H12" s="52"/>
      <c r="I12" s="55"/>
      <c r="J12" s="25"/>
      <c r="K12" s="46">
        <f>ROUND(IF(SUM(J10:J12)&gt;0,SUM(J10*0.5,J11*0.2,J12*0.3),"0.0"),1)</f>
        <v>0</v>
      </c>
      <c r="L12" s="40"/>
    </row>
    <row r="13" spans="1:13" s="39" customFormat="1" ht="15.75" thickBot="1">
      <c r="B13" s="74" t="s">
        <v>17</v>
      </c>
      <c r="C13" s="12"/>
      <c r="D13" s="9"/>
      <c r="E13" s="48"/>
      <c r="F13" s="48"/>
      <c r="G13" s="48"/>
      <c r="H13" s="48"/>
      <c r="I13" s="10"/>
      <c r="J13" s="12"/>
      <c r="K13" s="7"/>
      <c r="L13" s="40"/>
    </row>
    <row r="14" spans="1:13" s="39" customFormat="1" ht="15.75" thickBot="1">
      <c r="B14" s="8" t="s">
        <v>14</v>
      </c>
      <c r="C14" s="12"/>
      <c r="D14" s="71"/>
      <c r="E14" s="48"/>
      <c r="F14" s="48"/>
      <c r="G14" s="48"/>
      <c r="H14" s="48"/>
      <c r="I14" s="10"/>
      <c r="J14" s="42"/>
      <c r="K14" s="11"/>
      <c r="L14" s="57"/>
    </row>
    <row r="15" spans="1:13" s="56" customFormat="1" ht="26.25" thickBot="1">
      <c r="B15" s="47" t="s">
        <v>15</v>
      </c>
      <c r="C15" s="12"/>
      <c r="D15" s="48"/>
      <c r="E15" s="48"/>
      <c r="F15" s="48"/>
      <c r="G15" s="48"/>
      <c r="H15" s="48"/>
      <c r="I15" s="49"/>
      <c r="J15" s="58"/>
      <c r="K15" s="50"/>
      <c r="L15" s="40"/>
    </row>
    <row r="16" spans="1:13" s="39" customFormat="1" ht="15.75" thickBot="1">
      <c r="B16" s="8" t="s">
        <v>20</v>
      </c>
      <c r="C16" s="59"/>
      <c r="D16" s="54"/>
      <c r="E16" s="54"/>
      <c r="F16" s="54"/>
      <c r="G16" s="54"/>
      <c r="H16" s="52"/>
      <c r="I16" s="55"/>
      <c r="J16" s="58"/>
      <c r="K16" s="51">
        <f>ROUND(IF(SUM(J14:J16)&gt;0,SUM(J14*0.5,J15*0.25,J16*0.25),"0.0"),1)</f>
        <v>0</v>
      </c>
      <c r="L16" s="40"/>
    </row>
    <row r="17" spans="2:16" s="39" customFormat="1" ht="15.75" thickBot="1">
      <c r="B17" s="76" t="s">
        <v>18</v>
      </c>
      <c r="C17" s="77"/>
      <c r="D17" s="5"/>
      <c r="E17" s="9"/>
      <c r="F17" s="9"/>
      <c r="G17" s="48"/>
      <c r="H17" s="48"/>
      <c r="I17" s="10"/>
      <c r="J17" s="15"/>
      <c r="K17" s="15"/>
      <c r="L17" s="40"/>
    </row>
    <row r="18" spans="2:16" s="39" customFormat="1" ht="15.75" thickBot="1">
      <c r="B18" s="13" t="s">
        <v>29</v>
      </c>
      <c r="C18" s="78"/>
      <c r="D18" s="60"/>
      <c r="E18" s="60"/>
      <c r="F18" s="60"/>
      <c r="G18" s="60"/>
      <c r="H18" s="48"/>
      <c r="I18" s="73" t="str">
        <f>IF(SUM(C18:G18),ROUND(2*AVERAGE(C18:G18),0)/2,"")</f>
        <v/>
      </c>
      <c r="J18" s="53"/>
      <c r="K18" s="15"/>
      <c r="L18" s="40"/>
    </row>
    <row r="19" spans="2:16" s="39" customFormat="1" ht="15.75" thickBot="1">
      <c r="B19" s="13" t="s">
        <v>30</v>
      </c>
      <c r="C19" s="12"/>
      <c r="D19" s="48"/>
      <c r="E19" s="48"/>
      <c r="F19" s="48"/>
      <c r="G19" s="48"/>
      <c r="H19" s="53"/>
      <c r="I19" s="49"/>
      <c r="J19" s="58"/>
      <c r="K19" s="53"/>
      <c r="N19" s="41"/>
    </row>
    <row r="20" spans="2:16" s="56" customFormat="1" ht="15.75" thickBot="1">
      <c r="B20" s="13" t="s">
        <v>31</v>
      </c>
      <c r="C20" s="59"/>
      <c r="D20" s="54"/>
      <c r="E20" s="54"/>
      <c r="F20" s="54"/>
      <c r="G20" s="54"/>
      <c r="H20" s="52"/>
      <c r="I20" s="55"/>
      <c r="J20" s="79"/>
      <c r="K20" s="51">
        <f>ROUND(IF(SUM(I18,J19,J20)&gt;0,AVERAGE(I18,J19,J20),"0.0"),1)</f>
        <v>0</v>
      </c>
      <c r="L20" s="57"/>
      <c r="N20" s="41"/>
    </row>
    <row r="21" spans="2:16" s="39" customFormat="1" ht="15.75" thickBot="1">
      <c r="B21" s="74" t="s">
        <v>19</v>
      </c>
      <c r="C21" s="12"/>
      <c r="D21" s="48"/>
      <c r="E21" s="9"/>
      <c r="F21" s="9"/>
      <c r="G21" s="48"/>
      <c r="H21" s="48"/>
      <c r="I21" s="10"/>
      <c r="J21" s="15"/>
      <c r="K21" s="15"/>
      <c r="L21" s="40"/>
      <c r="O21" s="41"/>
    </row>
    <row r="22" spans="2:16" s="39" customFormat="1" ht="15.75" thickBot="1">
      <c r="B22" s="13" t="s">
        <v>11</v>
      </c>
      <c r="C22" s="12"/>
      <c r="D22" s="60"/>
      <c r="E22" s="48"/>
      <c r="F22" s="60"/>
      <c r="G22" s="48"/>
      <c r="H22" s="60"/>
      <c r="I22" s="73" t="str">
        <f>IF(SUM(C22:H22),ROUND(2*AVERAGE(C22:H22),0)/2,"")</f>
        <v/>
      </c>
      <c r="J22" s="53"/>
      <c r="K22" s="15"/>
      <c r="L22" s="40"/>
      <c r="P22" s="41"/>
    </row>
    <row r="23" spans="2:16" s="39" customFormat="1" ht="15.75" thickBot="1">
      <c r="B23" s="13" t="s">
        <v>12</v>
      </c>
      <c r="C23" s="78"/>
      <c r="D23" s="60"/>
      <c r="E23" s="60"/>
      <c r="F23" s="80"/>
      <c r="G23" s="60"/>
      <c r="H23" s="81"/>
      <c r="I23" s="73" t="str">
        <f>IF(SUM(C23:H23),ROUND(2*AVERAGE(C23:H23),0)/2,"")</f>
        <v/>
      </c>
      <c r="J23" s="53"/>
      <c r="K23" s="53"/>
      <c r="L23" s="57"/>
    </row>
    <row r="24" spans="2:16" s="39" customFormat="1" ht="15.75" thickBot="1">
      <c r="B24" s="13" t="s">
        <v>13</v>
      </c>
      <c r="C24" s="59"/>
      <c r="D24" s="60"/>
      <c r="E24" s="54"/>
      <c r="F24" s="60"/>
      <c r="G24" s="48"/>
      <c r="H24" s="60"/>
      <c r="I24" s="73" t="str">
        <f>IF(SUM(C24:H24),ROUND(2*AVERAGE(C24:H24),0)/2,"")</f>
        <v/>
      </c>
      <c r="J24" s="14"/>
      <c r="K24" s="51">
        <f>ROUND(IF(SUM(I22:I24)&gt;0,SUM(I22*0.25,I23*0.5,I24*0.25),"0.0"),1)</f>
        <v>0</v>
      </c>
      <c r="L24" s="57"/>
    </row>
    <row r="25" spans="2:16" s="63" customFormat="1" ht="15.75" thickBot="1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57"/>
    </row>
    <row r="26" spans="2:16" s="39" customFormat="1" ht="15.75" thickBot="1">
      <c r="B26" s="65" t="s">
        <v>10</v>
      </c>
      <c r="C26" s="68"/>
      <c r="D26" s="69"/>
      <c r="E26" s="69"/>
      <c r="F26" s="69"/>
      <c r="G26" s="69"/>
      <c r="H26" s="69"/>
      <c r="I26" s="69"/>
      <c r="J26" s="70"/>
      <c r="K26" s="66" t="str">
        <f>IF(SUM(K12,K16,K20,K24)&gt;0,ROUND(SUM(K12*0.3,K16*0.3,K20*0.1,,K24*0.3),1),"")</f>
        <v/>
      </c>
      <c r="L26" s="40"/>
    </row>
    <row r="27" spans="2:16" ht="15.75" thickBot="1">
      <c r="B27" s="65" t="s">
        <v>22</v>
      </c>
      <c r="C27" s="68"/>
      <c r="D27" s="69"/>
      <c r="E27" s="69"/>
      <c r="F27" s="69"/>
      <c r="G27" s="69"/>
      <c r="H27" s="69"/>
      <c r="I27" s="69"/>
      <c r="J27" s="70"/>
      <c r="K27" s="72">
        <f>K12</f>
        <v>0</v>
      </c>
      <c r="L27" s="30"/>
    </row>
    <row r="28" spans="2:16" ht="15.75" thickBot="1">
      <c r="B28" s="65" t="s">
        <v>23</v>
      </c>
      <c r="C28" s="88" t="str">
        <f>IF(AND(K12&gt;=4,K26&gt;=4),"bestanden","nicht bestanden")</f>
        <v>nicht bestanden</v>
      </c>
      <c r="D28" s="89"/>
      <c r="E28" s="89"/>
      <c r="F28" s="89"/>
      <c r="G28" s="89"/>
      <c r="H28" s="89"/>
      <c r="I28" s="89"/>
      <c r="J28" s="89"/>
      <c r="K28" s="90"/>
      <c r="L28" s="30"/>
    </row>
    <row r="29" spans="2:16">
      <c r="B29" s="64"/>
    </row>
    <row r="30" spans="2:16">
      <c r="B30" s="67" t="s">
        <v>24</v>
      </c>
    </row>
    <row r="32" spans="2:16">
      <c r="B32" s="38" t="s">
        <v>32</v>
      </c>
    </row>
  </sheetData>
  <sheetProtection sheet="1" objects="1" scenarios="1" selectLockedCells="1"/>
  <mergeCells count="4">
    <mergeCell ref="C3:F3"/>
    <mergeCell ref="I3:K3"/>
    <mergeCell ref="C7:F7"/>
    <mergeCell ref="C28:K28"/>
  </mergeCells>
  <conditionalFormatting sqref="C28">
    <cfRule type="containsText" dxfId="8" priority="11" operator="containsText" text="nicht bestanden">
      <formula>NOT(ISERROR(SEARCH("nicht bestanden",C28)))</formula>
    </cfRule>
  </conditionalFormatting>
  <conditionalFormatting sqref="K27">
    <cfRule type="cellIs" dxfId="7" priority="8" operator="lessThan">
      <formula>4</formula>
    </cfRule>
  </conditionalFormatting>
  <conditionalFormatting sqref="K26">
    <cfRule type="cellIs" dxfId="6" priority="9" operator="lessThan">
      <formula>4</formula>
    </cfRule>
  </conditionalFormatting>
  <conditionalFormatting sqref="C26:F26 I26:J26">
    <cfRule type="cellIs" dxfId="5" priority="7" operator="lessThan">
      <formula>4</formula>
    </cfRule>
  </conditionalFormatting>
  <conditionalFormatting sqref="C27:F27 I27:J27">
    <cfRule type="cellIs" dxfId="4" priority="6" operator="lessThan">
      <formula>4</formula>
    </cfRule>
  </conditionalFormatting>
  <conditionalFormatting sqref="H26">
    <cfRule type="cellIs" dxfId="3" priority="4" operator="lessThan">
      <formula>4</formula>
    </cfRule>
  </conditionalFormatting>
  <conditionalFormatting sqref="H27">
    <cfRule type="cellIs" dxfId="2" priority="3" operator="lessThan">
      <formula>4</formula>
    </cfRule>
  </conditionalFormatting>
  <conditionalFormatting sqref="G26">
    <cfRule type="cellIs" dxfId="1" priority="2" operator="lessThan">
      <formula>4</formula>
    </cfRule>
  </conditionalFormatting>
  <conditionalFormatting sqref="G27">
    <cfRule type="cellIs" dxfId="0" priority="1" operator="lessThan">
      <formula>4</formula>
    </cfRule>
  </conditionalFormatting>
  <pageMargins left="0.7" right="0.49" top="0.78740157499999996" bottom="0.78740157499999996" header="0.3" footer="0.3"/>
  <pageSetup paperSize="9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s_Leaders_Only_SectionGroup xmlns="fad95b1f-5d7c-4cf1-9245-2b89d1bf6908" xsi:nil="true"/>
    <TaxCatchAll xmlns="da2101b2-c3fe-47bf-9f66-d32f77fd62f5" xsi:nil="true"/>
    <Owner xmlns="fad95b1f-5d7c-4cf1-9245-2b89d1bf6908">
      <UserInfo>
        <DisplayName/>
        <AccountId xsi:nil="true"/>
        <AccountType/>
      </UserInfo>
    </Owner>
    <Leaders xmlns="fad95b1f-5d7c-4cf1-9245-2b89d1bf6908">
      <UserInfo>
        <DisplayName/>
        <AccountId xsi:nil="true"/>
        <AccountType/>
      </UserInfo>
    </Leaders>
    <LMS_Mappings xmlns="fad95b1f-5d7c-4cf1-9245-2b89d1bf6908" xsi:nil="true"/>
    <Invited_Members xmlns="fad95b1f-5d7c-4cf1-9245-2b89d1bf6908" xsi:nil="true"/>
    <Templates xmlns="fad95b1f-5d7c-4cf1-9245-2b89d1bf6908" xsi:nil="true"/>
    <Member_Groups xmlns="fad95b1f-5d7c-4cf1-9245-2b89d1bf6908">
      <UserInfo>
        <DisplayName/>
        <AccountId xsi:nil="true"/>
        <AccountType/>
      </UserInfo>
    </Member_Groups>
    <CultureName xmlns="fad95b1f-5d7c-4cf1-9245-2b89d1bf6908" xsi:nil="true"/>
    <lcf76f155ced4ddcb4097134ff3c332f xmlns="fad95b1f-5d7c-4cf1-9245-2b89d1bf6908">
      <Terms xmlns="http://schemas.microsoft.com/office/infopath/2007/PartnerControls"/>
    </lcf76f155ced4ddcb4097134ff3c332f>
    <AppVersion xmlns="fad95b1f-5d7c-4cf1-9245-2b89d1bf6908" xsi:nil="true"/>
    <DefaultSectionNames xmlns="fad95b1f-5d7c-4cf1-9245-2b89d1bf6908" xsi:nil="true"/>
    <Is_Collaboration_Space_Locked xmlns="fad95b1f-5d7c-4cf1-9245-2b89d1bf6908" xsi:nil="true"/>
    <Teams_Channel_Section_Location xmlns="fad95b1f-5d7c-4cf1-9245-2b89d1bf6908" xsi:nil="true"/>
    <Math_Settings xmlns="fad95b1f-5d7c-4cf1-9245-2b89d1bf6908" xsi:nil="true"/>
    <Members xmlns="fad95b1f-5d7c-4cf1-9245-2b89d1bf6908">
      <UserInfo>
        <DisplayName/>
        <AccountId xsi:nil="true"/>
        <AccountType/>
      </UserInfo>
    </Members>
    <Self_Registration_Enabled xmlns="fad95b1f-5d7c-4cf1-9245-2b89d1bf6908" xsi:nil="true"/>
    <IsNotebookLocked xmlns="fad95b1f-5d7c-4cf1-9245-2b89d1bf6908" xsi:nil="true"/>
    <Distribution_Groups xmlns="fad95b1f-5d7c-4cf1-9245-2b89d1bf6908" xsi:nil="true"/>
    <TeamsChannelId xmlns="fad95b1f-5d7c-4cf1-9245-2b89d1bf6908" xsi:nil="true"/>
    <Invited_Leaders xmlns="fad95b1f-5d7c-4cf1-9245-2b89d1bf6908" xsi:nil="true"/>
    <NotebookType xmlns="fad95b1f-5d7c-4cf1-9245-2b89d1bf6908" xsi:nil="true"/>
    <FolderType xmlns="fad95b1f-5d7c-4cf1-9245-2b89d1bf690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D2F9AB450A6A4C9A0AE7456C61EA4E" ma:contentTypeVersion="37" ma:contentTypeDescription="Ein neues Dokument erstellen." ma:contentTypeScope="" ma:versionID="daecb1df7f222f4f792e88ca9917796c">
  <xsd:schema xmlns:xsd="http://www.w3.org/2001/XMLSchema" xmlns:xs="http://www.w3.org/2001/XMLSchema" xmlns:p="http://schemas.microsoft.com/office/2006/metadata/properties" xmlns:ns2="fad95b1f-5d7c-4cf1-9245-2b89d1bf6908" xmlns:ns3="da2101b2-c3fe-47bf-9f66-d32f77fd62f5" targetNamespace="http://schemas.microsoft.com/office/2006/metadata/properties" ma:root="true" ma:fieldsID="39e89e0842f6ae55206b642b8ff656e8" ns2:_="" ns3:_="">
    <xsd:import namespace="fad95b1f-5d7c-4cf1-9245-2b89d1bf6908"/>
    <xsd:import namespace="da2101b2-c3fe-47bf-9f66-d32f77fd62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Teams_Channel_Section_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d95b1f-5d7c-4cf1-9245-2b89d1bf69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NotebookType" ma:index="16" nillable="true" ma:displayName="Notebook Type" ma:internalName="NotebookType">
      <xsd:simpleType>
        <xsd:restriction base="dms:Text"/>
      </xsd:simpleType>
    </xsd:element>
    <xsd:element name="FolderType" ma:index="17" nillable="true" ma:displayName="Folder Type" ma:internalName="FolderType">
      <xsd:simpleType>
        <xsd:restriction base="dms:Text"/>
      </xsd:simpleType>
    </xsd:element>
    <xsd:element name="CultureName" ma:index="18" nillable="true" ma:displayName="Culture Name" ma:internalName="CultureName">
      <xsd:simpleType>
        <xsd:restriction base="dms:Text"/>
      </xsd:simpleType>
    </xsd:element>
    <xsd:element name="AppVersion" ma:index="19" nillable="true" ma:displayName="App Version" ma:internalName="AppVersion">
      <xsd:simpleType>
        <xsd:restriction base="dms:Text"/>
      </xsd:simpleType>
    </xsd:element>
    <xsd:element name="TeamsChannelId" ma:index="20" nillable="true" ma:displayName="Teams Channel Id" ma:internalName="TeamsChannelId">
      <xsd:simpleType>
        <xsd:restriction base="dms:Text"/>
      </xsd:simpleType>
    </xsd:element>
    <xsd:element name="Owner" ma:index="21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2" nillable="true" ma:displayName="Math Settings" ma:internalName="Math_Settings">
      <xsd:simpleType>
        <xsd:restriction base="dms:Text"/>
      </xsd:simpleType>
    </xsd:element>
    <xsd:element name="DefaultSectionNames" ma:index="23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4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2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2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2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8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9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30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31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32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33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34" nillable="true" ma:displayName="Is Collaboration Space Locked" ma:internalName="Is_Collaboration_Space_Locked">
      <xsd:simpleType>
        <xsd:restriction base="dms:Boolean"/>
      </xsd:simpleType>
    </xsd:element>
    <xsd:element name="IsNotebookLocked" ma:index="35" nillable="true" ma:displayName="Is Notebook Locked" ma:internalName="IsNotebookLocked">
      <xsd:simpleType>
        <xsd:restriction base="dms:Boolean"/>
      </xsd:simpleType>
    </xsd:element>
    <xsd:element name="Teams_Channel_Section_Location" ma:index="36" nillable="true" ma:displayName="Teams Channel Section Location" ma:internalName="Teams_Channel_Section_Location">
      <xsd:simpleType>
        <xsd:restriction base="dms:Text"/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42" nillable="true" ma:taxonomy="true" ma:internalName="lcf76f155ced4ddcb4097134ff3c332f" ma:taxonomyFieldName="MediaServiceImageTags" ma:displayName="Bildmarkierungen" ma:readOnly="false" ma:fieldId="{5cf76f15-5ced-4ddc-b409-7134ff3c332f}" ma:taxonomyMulti="true" ma:sspId="0feb01f8-e923-45a1-aeb4-2d22cab5d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4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101b2-c3fe-47bf-9f66-d32f77fd62f5" elementFormDefault="qualified">
    <xsd:import namespace="http://schemas.microsoft.com/office/2006/documentManagement/types"/>
    <xsd:import namespace="http://schemas.microsoft.com/office/infopath/2007/PartnerControls"/>
    <xsd:element name="SharedWithUsers" ma:index="3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3" nillable="true" ma:displayName="Taxonomy Catch All Column" ma:hidden="true" ma:list="{3f1777bf-8f91-4c83-b862-16925140d796}" ma:internalName="TaxCatchAll" ma:showField="CatchAllData" ma:web="da2101b2-c3fe-47bf-9f66-d32f77fd62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018938-2E20-485B-8A3F-BA6984343EDC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0a41dab9-c328-4c1e-b0eb-880d435cf83a"/>
    <ds:schemaRef ds:uri="http://www.w3.org/XML/1998/namespace"/>
    <ds:schemaRef ds:uri="a19a5040-ebfd-45d9-9c5e-34b64ba6cc03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2F0A36F-23EF-4D18-948A-91C60AE30D20}"/>
</file>

<file path=customXml/itemProps3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Sauder Christian BZWU</cp:lastModifiedBy>
  <cp:revision/>
  <cp:lastPrinted>2023-02-02T08:08:06Z</cp:lastPrinted>
  <dcterms:created xsi:type="dcterms:W3CDTF">2020-05-08T06:27:30Z</dcterms:created>
  <dcterms:modified xsi:type="dcterms:W3CDTF">2023-02-02T08:08:13Z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0x01010005D2F9AB450A6A4C9A0AE7456C61EA4E</vt:lpwstr>
  </property>
</Properties>
</file>